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R:\PLACE\PHARMACIE\2025\25A0217 - AO RELANCE LOTS CTCV\2 - DCE\RC et annexes RC\"/>
    </mc:Choice>
  </mc:AlternateContent>
  <xr:revisionPtr revIDLastSave="0" documentId="13_ncr:1_{771D70B8-89D9-4669-BC79-111C4B56B251}" xr6:coauthVersionLast="47" xr6:coauthVersionMax="47" xr10:uidLastSave="{00000000-0000-0000-0000-000000000000}"/>
  <bookViews>
    <workbookView xWindow="-120" yWindow="-120" windowWidth="29040" windowHeight="15720" xr2:uid="{474A45F5-9C42-4F7F-91DC-3EBB6F80EEC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6" i="1" l="1"/>
  <c r="K16" i="1"/>
  <c r="L16" i="1"/>
  <c r="L14" i="1"/>
  <c r="K14" i="1"/>
  <c r="K13" i="1"/>
  <c r="L13" i="1" s="1"/>
  <c r="K12" i="1"/>
  <c r="L12" i="1" s="1"/>
  <c r="K10" i="1"/>
  <c r="L10" i="1" s="1"/>
  <c r="K9" i="1"/>
  <c r="L9" i="1" s="1"/>
  <c r="K8" i="1"/>
  <c r="L8" i="1" s="1"/>
  <c r="K4" i="1"/>
  <c r="L4" i="1" l="1"/>
</calcChain>
</file>

<file path=xl/sharedStrings.xml><?xml version="1.0" encoding="utf-8"?>
<sst xmlns="http://schemas.openxmlformats.org/spreadsheetml/2006/main" count="73" uniqueCount="36">
  <si>
    <t xml:space="preserve">FAMILLE </t>
  </si>
  <si>
    <t xml:space="preserve">N° LOT </t>
  </si>
  <si>
    <t>SOUS LOT</t>
  </si>
  <si>
    <t xml:space="preserve">Libelle Lot </t>
  </si>
  <si>
    <t>DESCRIPTIF TECHNIQUE
Caractéristiques techniques exigées</t>
  </si>
  <si>
    <t>QUANTITE  ANNUELLE ESTIMEE</t>
  </si>
  <si>
    <t>ATTRIBUTION</t>
  </si>
  <si>
    <t>SPECIMENS</t>
  </si>
  <si>
    <t>ESSAIS</t>
  </si>
  <si>
    <t>MONTANT ESTIMATIF 
HT PAR LOT 
ANNUEL</t>
  </si>
  <si>
    <t xml:space="preserve">MONTANT ESTIMATIF 4 ANS </t>
  </si>
  <si>
    <t>MONTANT MAXIMUM  
HT - TOTALITE DU MARCHE (4ans)</t>
  </si>
  <si>
    <t>DMS</t>
  </si>
  <si>
    <t>CTCV - CATHETER D’EMBOLECTOMIE ARTERIELLE - TYPE FOGARTY</t>
  </si>
  <si>
    <t>4F 80CM
BALLONNET A GONFLAGE SYMETRIQUE GRADUATION TOUS LES 10CM ORX
CODE COULEUR</t>
  </si>
  <si>
    <t>MONO</t>
  </si>
  <si>
    <t>OUI</t>
  </si>
  <si>
    <t>COMPLEMENT DE GAMME DE 2 à 7F
LONGUEUR DE 40 à 80CM
 BALLONNET A GONFLAGE SYMETRIQUE GRADUATION TOUS LES 10CM ORX
CODE COULEUR</t>
  </si>
  <si>
    <t>5.5F LONGUEUR UTILE 80CM
DOUBLE VOIE AVEC LUMIERE INTERNE</t>
  </si>
  <si>
    <t>CEC - CANULE D'ASPIRATION PERICARDIQUE/INTRACARDIAQUE
NON LESTEE</t>
  </si>
  <si>
    <t>RIGIDE 
CONNECTEUR 1/4"
LONGUEUR 33CM</t>
  </si>
  <si>
    <t xml:space="preserve">CEC - CANULE VEINEUSE TRIPLE ETAGE </t>
  </si>
  <si>
    <t>CANULE VEINEUSE ARMEE DROITE 
29/37/37F</t>
  </si>
  <si>
    <t>MULTI = 2</t>
  </si>
  <si>
    <t>ECMO - CANULE VEINEUSE ARMEE DOUBLE VOIE
ABORD FEMORAL ET/OU JUGULAIRE</t>
  </si>
  <si>
    <t>23F 31CM</t>
  </si>
  <si>
    <t>19F 21CM</t>
  </si>
  <si>
    <t>ECMO - KIT D'ACCES VASCULAIRE - FIL GUIDE J 180CM</t>
  </si>
  <si>
    <t>CTCV/DMI-ELECTRODE MYOCARDIQUE POUR ENTRAINEMENT TEMPORAIRE PAR PACE MAKER EXTERNE</t>
  </si>
  <si>
    <t>TOTAUX</t>
  </si>
  <si>
    <r>
      <t>KIT COMPRENANT : UN FIL GUIDE J</t>
    </r>
    <r>
      <rPr>
        <sz val="11"/>
        <color theme="1"/>
        <rFont val="Calibri"/>
        <family val="2"/>
      </rPr>
      <t xml:space="preserve"> .035"/180CM
 UN ENSEMBLE DE DILATATEURS VASCULAIRES DE 8 à 24F</t>
    </r>
  </si>
  <si>
    <t>CTCV - CATHETER D'OCCLUSION TEMPORAIRE - TYPE FOGARTY</t>
  </si>
  <si>
    <t>CATHETER 8F / BALLONNET DEGONFLE 14F
80CM</t>
  </si>
  <si>
    <t>COMPLEMENT DE GAMME DE 3 à 8F
BALLONNET DEGONFLE DE 4 à 22F
40 à 80CM</t>
  </si>
  <si>
    <t>COMPLEMENT DE GAMME DE 3 à 7F - 
LONGUEUR UTILE DE 80 à 120CM
DOUBLE VOIE AVEC LUMIERE INTERNE</t>
  </si>
  <si>
    <t xml:space="preserve">RELANCE LOTS DECLARES SANS SUITE - FOURNITURE DE DISPOSITIFS MEDICAUX DE CHIRURGIE THORACIQUE ET CARDIO-VASCULAIRE POUR LE CHU DE MONTPELLIER ETABLISSEMENT SUPPORT DU GHT EST HERAULT SUD AVEYRON
AFFAIRE : 25A0217
Détail des Quantités Estimatives (annexe au Règlement de consultation)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</si>
</sst>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E4F3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4DDF6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54">
    <xf numFmtId="0" fontId="0" fillId="0" borderId="0" xfId="0"/>
    <xf numFmtId="0" fontId="6" fillId="0" borderId="0" xfId="0" applyFont="1" applyAlignment="1">
      <alignment horizontal="center" vertical="center"/>
    </xf>
    <xf numFmtId="0" fontId="4" fillId="0" borderId="0" xfId="0" applyFont="1"/>
    <xf numFmtId="44" fontId="0" fillId="0" borderId="0" xfId="0" applyNumberFormat="1"/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4" fontId="8" fillId="0" borderId="11" xfId="1" applyFont="1" applyBorder="1" applyAlignment="1">
      <alignment horizontal="center" vertical="center" wrapText="1"/>
    </xf>
    <xf numFmtId="44" fontId="0" fillId="0" borderId="11" xfId="1" applyFont="1" applyFill="1" applyBorder="1" applyAlignment="1">
      <alignment horizontal="center" vertical="center"/>
    </xf>
    <xf numFmtId="44" fontId="0" fillId="0" borderId="12" xfId="1" applyFont="1" applyFill="1" applyBorder="1" applyAlignment="1">
      <alignment horizontal="center" vertical="center"/>
    </xf>
    <xf numFmtId="44" fontId="8" fillId="3" borderId="3" xfId="1" applyFont="1" applyFill="1" applyBorder="1" applyAlignment="1">
      <alignment horizontal="center" vertical="center" wrapText="1"/>
    </xf>
    <xf numFmtId="44" fontId="0" fillId="3" borderId="11" xfId="1" applyFont="1" applyFill="1" applyBorder="1" applyAlignment="1">
      <alignment horizontal="center" vertical="center"/>
    </xf>
    <xf numFmtId="44" fontId="0" fillId="3" borderId="12" xfId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0" fillId="0" borderId="0" xfId="0" applyFont="1"/>
    <xf numFmtId="44" fontId="9" fillId="0" borderId="11" xfId="1" applyFont="1" applyBorder="1" applyAlignment="1">
      <alignment horizontal="center" vertical="center"/>
    </xf>
    <xf numFmtId="164" fontId="5" fillId="5" borderId="14" xfId="1" applyNumberFormat="1" applyFont="1" applyFill="1" applyBorder="1" applyAlignment="1">
      <alignment horizontal="center" vertical="center"/>
    </xf>
    <xf numFmtId="44" fontId="5" fillId="5" borderId="14" xfId="1" applyFont="1" applyFill="1" applyBorder="1" applyAlignment="1">
      <alignment horizontal="center" vertical="center"/>
    </xf>
    <xf numFmtId="44" fontId="5" fillId="5" borderId="15" xfId="1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44" fontId="5" fillId="5" borderId="18" xfId="1" applyFont="1" applyFill="1" applyBorder="1" applyAlignment="1">
      <alignment horizontal="center" vertical="center"/>
    </xf>
    <xf numFmtId="44" fontId="5" fillId="5" borderId="19" xfId="1" applyFont="1" applyFill="1" applyBorder="1" applyAlignment="1">
      <alignment horizontal="center" vertical="center"/>
    </xf>
    <xf numFmtId="44" fontId="5" fillId="5" borderId="20" xfId="1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44" fontId="8" fillId="3" borderId="5" xfId="1" applyFont="1" applyFill="1" applyBorder="1" applyAlignment="1">
      <alignment horizontal="center" vertical="center" wrapText="1"/>
    </xf>
    <xf numFmtId="44" fontId="8" fillId="3" borderId="7" xfId="1" applyFont="1" applyFill="1" applyBorder="1" applyAlignment="1">
      <alignment horizontal="center" vertical="center" wrapText="1"/>
    </xf>
    <xf numFmtId="44" fontId="8" fillId="3" borderId="9" xfId="1" applyFont="1" applyFill="1" applyBorder="1" applyAlignment="1">
      <alignment horizontal="center" vertical="center" wrapText="1"/>
    </xf>
    <xf numFmtId="44" fontId="0" fillId="3" borderId="5" xfId="1" applyFont="1" applyFill="1" applyBorder="1" applyAlignment="1">
      <alignment horizontal="center" vertical="center"/>
    </xf>
    <xf numFmtId="44" fontId="0" fillId="3" borderId="7" xfId="1" applyFont="1" applyFill="1" applyBorder="1" applyAlignment="1">
      <alignment horizontal="center" vertical="center"/>
    </xf>
    <xf numFmtId="44" fontId="0" fillId="3" borderId="9" xfId="1" applyFont="1" applyFill="1" applyBorder="1" applyAlignment="1">
      <alignment horizontal="center" vertical="center"/>
    </xf>
    <xf numFmtId="44" fontId="0" fillId="3" borderId="6" xfId="1" applyFont="1" applyFill="1" applyBorder="1" applyAlignment="1">
      <alignment horizontal="center" vertical="center"/>
    </xf>
    <xf numFmtId="44" fontId="0" fillId="3" borderId="8" xfId="1" applyFont="1" applyFill="1" applyBorder="1" applyAlignment="1">
      <alignment horizontal="center" vertical="center"/>
    </xf>
    <xf numFmtId="44" fontId="0" fillId="3" borderId="10" xfId="1" applyFont="1" applyFill="1" applyBorder="1" applyAlignment="1">
      <alignment horizontal="center" vertical="center"/>
    </xf>
    <xf numFmtId="44" fontId="9" fillId="0" borderId="11" xfId="1" applyFont="1" applyBorder="1" applyAlignment="1">
      <alignment horizontal="center" vertical="center"/>
    </xf>
    <xf numFmtId="44" fontId="0" fillId="0" borderId="4" xfId="1" applyFont="1" applyFill="1" applyBorder="1" applyAlignment="1">
      <alignment horizontal="center" vertical="center"/>
    </xf>
    <xf numFmtId="44" fontId="0" fillId="0" borderId="9" xfId="1" applyFont="1" applyFill="1" applyBorder="1" applyAlignment="1">
      <alignment horizontal="center" vertical="center"/>
    </xf>
    <xf numFmtId="44" fontId="0" fillId="0" borderId="13" xfId="1" applyFont="1" applyFill="1" applyBorder="1" applyAlignment="1">
      <alignment horizontal="center" vertical="center"/>
    </xf>
    <xf numFmtId="44" fontId="0" fillId="0" borderId="10" xfId="1" applyFont="1" applyFill="1" applyBorder="1" applyAlignment="1">
      <alignment horizontal="center" vertical="center"/>
    </xf>
    <xf numFmtId="44" fontId="8" fillId="3" borderId="14" xfId="1" applyFont="1" applyFill="1" applyBorder="1" applyAlignment="1">
      <alignment horizontal="center" vertical="center" wrapText="1"/>
    </xf>
    <xf numFmtId="44" fontId="8" fillId="3" borderId="8" xfId="1" applyFont="1" applyFill="1" applyBorder="1" applyAlignment="1">
      <alignment horizontal="center" vertical="center" wrapText="1"/>
    </xf>
    <xf numFmtId="44" fontId="8" fillId="3" borderId="15" xfId="1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Satisfaisant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0D8CF-C57B-445D-AC70-B02E7669D734}">
  <dimension ref="A1:N21"/>
  <sheetViews>
    <sheetView tabSelected="1" zoomScale="85" zoomScaleNormal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baseColWidth="10" defaultRowHeight="15" x14ac:dyDescent="0.25"/>
  <cols>
    <col min="1" max="1" width="15.28515625" customWidth="1"/>
    <col min="2" max="3" width="9.140625" customWidth="1"/>
    <col min="4" max="4" width="65.7109375" customWidth="1"/>
    <col min="5" max="5" width="75.7109375" customWidth="1"/>
    <col min="6" max="6" width="30.42578125" customWidth="1"/>
    <col min="7" max="7" width="26.42578125" customWidth="1"/>
    <col min="8" max="8" width="15.7109375" customWidth="1"/>
    <col min="10" max="12" width="27" customWidth="1"/>
    <col min="13" max="13" width="62.85546875" customWidth="1"/>
    <col min="14" max="14" width="40.7109375" customWidth="1"/>
  </cols>
  <sheetData>
    <row r="1" spans="1:14" s="1" customFormat="1" ht="96" customHeight="1" x14ac:dyDescent="0.25">
      <c r="A1" s="36" t="s">
        <v>35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4" ht="15.75" thickBot="1" x14ac:dyDescent="0.3"/>
    <row r="3" spans="1:14" ht="45.75" thickBot="1" x14ac:dyDescent="0.3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31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31" t="s">
        <v>10</v>
      </c>
      <c r="L3" s="32" t="s">
        <v>11</v>
      </c>
    </row>
    <row r="4" spans="1:14" s="17" customFormat="1" ht="45" x14ac:dyDescent="0.25">
      <c r="A4" s="22" t="s">
        <v>12</v>
      </c>
      <c r="B4" s="23">
        <v>1</v>
      </c>
      <c r="C4" s="23">
        <v>1</v>
      </c>
      <c r="D4" s="23" t="s">
        <v>13</v>
      </c>
      <c r="E4" s="23" t="s">
        <v>14</v>
      </c>
      <c r="F4" s="23">
        <v>450</v>
      </c>
      <c r="G4" s="23" t="s">
        <v>15</v>
      </c>
      <c r="H4" s="23">
        <v>2</v>
      </c>
      <c r="I4" s="23" t="s">
        <v>16</v>
      </c>
      <c r="J4" s="37">
        <v>50000</v>
      </c>
      <c r="K4" s="40">
        <f t="shared" ref="K4:K14" si="0">J4*4</f>
        <v>200000</v>
      </c>
      <c r="L4" s="43">
        <f>K4*1.5</f>
        <v>300000</v>
      </c>
      <c r="M4" s="2"/>
      <c r="N4" s="30"/>
    </row>
    <row r="5" spans="1:14" s="17" customFormat="1" ht="60" x14ac:dyDescent="0.25">
      <c r="A5" s="24" t="s">
        <v>12</v>
      </c>
      <c r="B5" s="6">
        <v>1</v>
      </c>
      <c r="C5" s="6">
        <v>2</v>
      </c>
      <c r="D5" s="6" t="s">
        <v>13</v>
      </c>
      <c r="E5" s="6" t="s">
        <v>17</v>
      </c>
      <c r="F5" s="6">
        <v>550</v>
      </c>
      <c r="G5" s="6" t="s">
        <v>15</v>
      </c>
      <c r="H5" s="6">
        <v>2</v>
      </c>
      <c r="I5" s="6" t="s">
        <v>16</v>
      </c>
      <c r="J5" s="38"/>
      <c r="K5" s="41"/>
      <c r="L5" s="44"/>
    </row>
    <row r="6" spans="1:14" s="17" customFormat="1" ht="30" x14ac:dyDescent="0.25">
      <c r="A6" s="24" t="s">
        <v>12</v>
      </c>
      <c r="B6" s="6">
        <v>1</v>
      </c>
      <c r="C6" s="6">
        <v>3</v>
      </c>
      <c r="D6" s="6" t="s">
        <v>13</v>
      </c>
      <c r="E6" s="6" t="s">
        <v>18</v>
      </c>
      <c r="F6" s="6">
        <v>50</v>
      </c>
      <c r="G6" s="6" t="s">
        <v>15</v>
      </c>
      <c r="H6" s="6">
        <v>2</v>
      </c>
      <c r="I6" s="6" t="s">
        <v>16</v>
      </c>
      <c r="J6" s="38"/>
      <c r="K6" s="41"/>
      <c r="L6" s="44"/>
    </row>
    <row r="7" spans="1:14" s="17" customFormat="1" ht="45" x14ac:dyDescent="0.25">
      <c r="A7" s="24" t="s">
        <v>12</v>
      </c>
      <c r="B7" s="6">
        <v>1</v>
      </c>
      <c r="C7" s="6">
        <v>4</v>
      </c>
      <c r="D7" s="6" t="s">
        <v>13</v>
      </c>
      <c r="E7" s="6" t="s">
        <v>34</v>
      </c>
      <c r="F7" s="6">
        <v>50</v>
      </c>
      <c r="G7" s="6" t="s">
        <v>15</v>
      </c>
      <c r="H7" s="6">
        <v>2</v>
      </c>
      <c r="I7" s="6" t="s">
        <v>16</v>
      </c>
      <c r="J7" s="39"/>
      <c r="K7" s="42"/>
      <c r="L7" s="45"/>
    </row>
    <row r="8" spans="1:14" s="17" customFormat="1" ht="45" x14ac:dyDescent="0.25">
      <c r="A8" s="25" t="s">
        <v>12</v>
      </c>
      <c r="B8" s="7">
        <v>2</v>
      </c>
      <c r="C8" s="7">
        <v>1</v>
      </c>
      <c r="D8" s="7" t="s">
        <v>19</v>
      </c>
      <c r="E8" s="7" t="s">
        <v>20</v>
      </c>
      <c r="F8" s="7">
        <v>600</v>
      </c>
      <c r="G8" s="7" t="s">
        <v>15</v>
      </c>
      <c r="H8" s="7">
        <v>2</v>
      </c>
      <c r="I8" s="7" t="s">
        <v>16</v>
      </c>
      <c r="J8" s="8">
        <v>6000</v>
      </c>
      <c r="K8" s="9">
        <f t="shared" si="0"/>
        <v>24000</v>
      </c>
      <c r="L8" s="10">
        <f>K8*1.5</f>
        <v>36000</v>
      </c>
    </row>
    <row r="9" spans="1:14" s="17" customFormat="1" ht="30" x14ac:dyDescent="0.25">
      <c r="A9" s="24" t="s">
        <v>12</v>
      </c>
      <c r="B9" s="6">
        <v>3</v>
      </c>
      <c r="C9" s="6">
        <v>1</v>
      </c>
      <c r="D9" s="6" t="s">
        <v>21</v>
      </c>
      <c r="E9" s="6" t="s">
        <v>22</v>
      </c>
      <c r="F9" s="6">
        <v>415</v>
      </c>
      <c r="G9" s="6" t="s">
        <v>23</v>
      </c>
      <c r="H9" s="6">
        <v>2</v>
      </c>
      <c r="I9" s="6" t="s">
        <v>16</v>
      </c>
      <c r="J9" s="11">
        <v>24000</v>
      </c>
      <c r="K9" s="12">
        <f t="shared" si="0"/>
        <v>96000</v>
      </c>
      <c r="L9" s="13">
        <f>K9*1.5</f>
        <v>144000</v>
      </c>
    </row>
    <row r="10" spans="1:14" s="17" customFormat="1" ht="30" x14ac:dyDescent="0.25">
      <c r="A10" s="26" t="s">
        <v>12</v>
      </c>
      <c r="B10" s="7">
        <v>4</v>
      </c>
      <c r="C10" s="7">
        <v>1</v>
      </c>
      <c r="D10" s="7" t="s">
        <v>24</v>
      </c>
      <c r="E10" s="7" t="s">
        <v>25</v>
      </c>
      <c r="F10" s="14">
        <v>5</v>
      </c>
      <c r="G10" s="14" t="s">
        <v>15</v>
      </c>
      <c r="H10" s="14">
        <v>0</v>
      </c>
      <c r="I10" s="14" t="s">
        <v>16</v>
      </c>
      <c r="J10" s="46">
        <v>19000</v>
      </c>
      <c r="K10" s="47">
        <f t="shared" si="0"/>
        <v>76000</v>
      </c>
      <c r="L10" s="49">
        <f>K10*1.5</f>
        <v>114000</v>
      </c>
    </row>
    <row r="11" spans="1:14" s="17" customFormat="1" ht="30" x14ac:dyDescent="0.25">
      <c r="A11" s="26" t="s">
        <v>12</v>
      </c>
      <c r="B11" s="7">
        <v>4</v>
      </c>
      <c r="C11" s="7">
        <v>2</v>
      </c>
      <c r="D11" s="7" t="s">
        <v>24</v>
      </c>
      <c r="E11" s="7" t="s">
        <v>26</v>
      </c>
      <c r="F11" s="14">
        <v>5</v>
      </c>
      <c r="G11" s="14" t="s">
        <v>15</v>
      </c>
      <c r="H11" s="14">
        <v>0</v>
      </c>
      <c r="I11" s="14" t="s">
        <v>16</v>
      </c>
      <c r="J11" s="46"/>
      <c r="K11" s="48"/>
      <c r="L11" s="50"/>
    </row>
    <row r="12" spans="1:14" s="17" customFormat="1" ht="30" x14ac:dyDescent="0.25">
      <c r="A12" s="24" t="s">
        <v>12</v>
      </c>
      <c r="B12" s="6">
        <v>5</v>
      </c>
      <c r="C12" s="6">
        <v>1</v>
      </c>
      <c r="D12" s="6" t="s">
        <v>27</v>
      </c>
      <c r="E12" s="6" t="s">
        <v>30</v>
      </c>
      <c r="F12" s="6">
        <v>200</v>
      </c>
      <c r="G12" s="6" t="s">
        <v>15</v>
      </c>
      <c r="H12" s="6">
        <v>2</v>
      </c>
      <c r="I12" s="6" t="s">
        <v>16</v>
      </c>
      <c r="J12" s="11">
        <v>12000</v>
      </c>
      <c r="K12" s="12">
        <f t="shared" si="0"/>
        <v>48000</v>
      </c>
      <c r="L12" s="13">
        <f>K12*1.5</f>
        <v>72000</v>
      </c>
    </row>
    <row r="13" spans="1:14" s="17" customFormat="1" ht="30" x14ac:dyDescent="0.25">
      <c r="A13" s="27" t="s">
        <v>12</v>
      </c>
      <c r="B13" s="15">
        <v>6</v>
      </c>
      <c r="C13" s="15">
        <v>1</v>
      </c>
      <c r="D13" s="16" t="s">
        <v>28</v>
      </c>
      <c r="E13" s="15"/>
      <c r="F13" s="15">
        <v>2000</v>
      </c>
      <c r="G13" s="15" t="s">
        <v>23</v>
      </c>
      <c r="H13" s="15">
        <v>2</v>
      </c>
      <c r="I13" s="15" t="s">
        <v>16</v>
      </c>
      <c r="J13" s="18">
        <v>22500</v>
      </c>
      <c r="K13" s="9">
        <f t="shared" si="0"/>
        <v>90000</v>
      </c>
      <c r="L13" s="10">
        <f>K13*1.5</f>
        <v>135000</v>
      </c>
    </row>
    <row r="14" spans="1:14" s="17" customFormat="1" ht="30" x14ac:dyDescent="0.25">
      <c r="A14" s="24" t="s">
        <v>12</v>
      </c>
      <c r="B14" s="6">
        <v>7</v>
      </c>
      <c r="C14" s="6">
        <v>1</v>
      </c>
      <c r="D14" s="6" t="s">
        <v>31</v>
      </c>
      <c r="E14" s="6" t="s">
        <v>32</v>
      </c>
      <c r="F14" s="6">
        <v>200</v>
      </c>
      <c r="G14" s="6" t="s">
        <v>15</v>
      </c>
      <c r="H14" s="6">
        <v>2</v>
      </c>
      <c r="I14" s="6" t="s">
        <v>16</v>
      </c>
      <c r="J14" s="38">
        <v>16650</v>
      </c>
      <c r="K14" s="38">
        <f t="shared" si="0"/>
        <v>66600</v>
      </c>
      <c r="L14" s="52">
        <f t="shared" ref="L14" si="1">(J14*4)*1.5</f>
        <v>99900</v>
      </c>
    </row>
    <row r="15" spans="1:14" s="17" customFormat="1" ht="45.75" thickBot="1" x14ac:dyDescent="0.3">
      <c r="A15" s="28" t="s">
        <v>12</v>
      </c>
      <c r="B15" s="29">
        <v>7</v>
      </c>
      <c r="C15" s="29">
        <v>2</v>
      </c>
      <c r="D15" s="29" t="s">
        <v>31</v>
      </c>
      <c r="E15" s="29" t="s">
        <v>33</v>
      </c>
      <c r="F15" s="29">
        <v>15</v>
      </c>
      <c r="G15" s="29" t="s">
        <v>15</v>
      </c>
      <c r="H15" s="29">
        <v>0</v>
      </c>
      <c r="I15" s="29" t="s">
        <v>16</v>
      </c>
      <c r="J15" s="51"/>
      <c r="K15" s="51"/>
      <c r="L15" s="53"/>
    </row>
    <row r="16" spans="1:14" ht="39" customHeight="1" thickBot="1" x14ac:dyDescent="0.3">
      <c r="A16" s="17"/>
      <c r="B16" s="17"/>
      <c r="C16" s="17"/>
      <c r="D16" s="17"/>
      <c r="E16" s="17"/>
      <c r="F16" s="17"/>
      <c r="G16" s="33" t="s">
        <v>29</v>
      </c>
      <c r="H16" s="34"/>
      <c r="I16" s="35"/>
      <c r="J16" s="19">
        <f>SUM(J4:J15)</f>
        <v>150150</v>
      </c>
      <c r="K16" s="20">
        <f>SUM(K4:K15)</f>
        <v>600600</v>
      </c>
      <c r="L16" s="21">
        <f>SUM(L4:L15)</f>
        <v>900900</v>
      </c>
    </row>
    <row r="21" spans="12:12" x14ac:dyDescent="0.25">
      <c r="L21" s="3"/>
    </row>
  </sheetData>
  <mergeCells count="11">
    <mergeCell ref="G16:I16"/>
    <mergeCell ref="A1:L1"/>
    <mergeCell ref="J4:J7"/>
    <mergeCell ref="K4:K7"/>
    <mergeCell ref="L4:L7"/>
    <mergeCell ref="J10:J11"/>
    <mergeCell ref="K10:K11"/>
    <mergeCell ref="L10:L11"/>
    <mergeCell ref="J14:J15"/>
    <mergeCell ref="K14:K15"/>
    <mergeCell ref="L14:L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BUCHET CHARLOTTE</dc:creator>
  <cp:lastModifiedBy>BUCHET CHARLOTTE</cp:lastModifiedBy>
  <dcterms:created xsi:type="dcterms:W3CDTF">2025-11-24T13:49:06Z</dcterms:created>
  <dcterms:modified xsi:type="dcterms:W3CDTF">2026-02-25T07:39:15Z</dcterms:modified>
</cp:coreProperties>
</file>